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80" windowHeight="6735" activeTab="0"/>
  </bookViews>
  <sheets>
    <sheet name="Conconi Test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<sst xmlns="http://schemas.openxmlformats.org/spreadsheetml/2006/main" count="31" uniqueCount="27">
  <si>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Km/Hr</t>
  </si>
  <si>
    <t>km/hr</t>
  </si>
  <si>
    <t>Test Results</t>
  </si>
  <si>
    <t>VO2 Max</t>
  </si>
  <si>
    <t>%</t>
  </si>
  <si>
    <t>ml/kg/min</t>
  </si>
  <si>
    <t>Ingrese su Frecuencia Cardíaca Maxima</t>
  </si>
  <si>
    <t>ppm</t>
  </si>
  <si>
    <t>FC a 12km/hr</t>
  </si>
  <si>
    <t>Desde la tabla determine su FC a 12km/hr and 17km/hr</t>
  </si>
  <si>
    <t>Test de Conconi</t>
  </si>
  <si>
    <t>Ingrese su Frecuencia Cardíaca cada 200 metros</t>
  </si>
  <si>
    <t>Distancia</t>
  </si>
  <si>
    <t>Tiempo</t>
  </si>
  <si>
    <t>FC</t>
  </si>
  <si>
    <t>Velocidad</t>
  </si>
  <si>
    <t>Metros</t>
  </si>
  <si>
    <t>Segundos</t>
  </si>
  <si>
    <t>PPM</t>
  </si>
  <si>
    <t>FC a 17km/hr</t>
  </si>
  <si>
    <t>Desde el Gráfico de Abajo determine su Velocidad de Umbral Anaeróbico y su FC de Umbral Anaeróbico</t>
  </si>
  <si>
    <t>Velocidad de UA</t>
  </si>
  <si>
    <t>FC de UA</t>
  </si>
  <si>
    <t>O2 utilizado</t>
  </si>
  <si>
    <t>% de O2 utilizado</t>
  </si>
  <si>
    <t>Publicado en www.portalfitness.com</t>
  </si>
  <si>
    <t>Visita www.portalfitness.com para bajar otros Tests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</si>
</sst>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0"/>
    <numFmt numFmtId="181" formatCode="0.000"/>
    <numFmt numFmtId="182" formatCode="0.0"/>
    <numFmt numFmtId="183" formatCode="mm\'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Comic Sans MS"/>
      <family val="4"/>
    </font>
    <font>
      <sz val="10"/>
      <name val="Comic Sans MS"/>
      <family val="4"/>
    </font>
    <font>
      <sz val="8"/>
      <name val="Arial"/>
      <family val="0"/>
    </font>
    <font>
      <sz val="8"/>
      <name val="Times New Roman"/>
      <family val="1"/>
    </font>
    <font>
      <sz val="1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  <font>
      <sz val="12"/>
      <color indexed="10"/>
      <name val="Arial"/>
      <family val="2"/>
    </font>
    <font>
      <u val="single"/>
      <sz val="7.5"/>
      <color indexed="12"/>
      <name val="Arial"/>
      <family val="0"/>
    </font>
    <font>
      <b/>
      <u val="single"/>
      <sz val="14"/>
      <color indexed="12"/>
      <name val="Arial"/>
      <family val="2"/>
    </font>
    <font>
      <u val="single"/>
      <sz val="7.5"/>
      <color indexed="36"/>
      <name val="Arial"/>
      <family val="0"/>
    </font>
    <font>
      <b/>
      <sz val="14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2" fillId="2" borderId="0" xfId="0" applyNumberFormat="1" applyFont="1" applyFill="1" applyBorder="1" applyAlignment="1" applyProtection="1">
      <alignment horizontal="center"/>
      <protection locked="0"/>
    </xf>
    <xf numFmtId="1" fontId="12" fillId="2" borderId="0" xfId="0" applyNumberFormat="1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 applyProtection="1">
      <alignment horizontal="center"/>
      <protection locked="0"/>
    </xf>
    <xf numFmtId="2" fontId="12" fillId="2" borderId="0" xfId="0" applyNumberFormat="1" applyFont="1" applyFill="1" applyBorder="1" applyAlignment="1" applyProtection="1">
      <alignment horizontal="centerContinuous"/>
      <protection locked="0"/>
    </xf>
    <xf numFmtId="2" fontId="12" fillId="2" borderId="0" xfId="0" applyNumberFormat="1" applyFont="1" applyFill="1" applyBorder="1" applyAlignment="1" applyProtection="1">
      <alignment horizontal="center"/>
      <protection locked="0"/>
    </xf>
    <xf numFmtId="1" fontId="9" fillId="2" borderId="0" xfId="0" applyNumberFormat="1" applyFont="1" applyFill="1" applyBorder="1" applyAlignment="1" applyProtection="1">
      <alignment horizontal="center"/>
      <protection locked="0"/>
    </xf>
    <xf numFmtId="182" fontId="9" fillId="2" borderId="0" xfId="0" applyNumberFormat="1" applyFont="1" applyFill="1" applyBorder="1" applyAlignment="1" applyProtection="1">
      <alignment horizontal="center"/>
      <protection locked="0"/>
    </xf>
    <xf numFmtId="2" fontId="9" fillId="3" borderId="0" xfId="0" applyNumberFormat="1" applyFont="1" applyFill="1" applyBorder="1" applyAlignment="1" applyProtection="1">
      <alignment horizontal="center"/>
      <protection hidden="1"/>
    </xf>
    <xf numFmtId="2" fontId="9" fillId="3" borderId="0" xfId="21" applyNumberFormat="1" applyFont="1" applyFill="1" applyBorder="1" applyAlignment="1" applyProtection="1">
      <alignment horizontal="center"/>
      <protection hidden="1"/>
    </xf>
    <xf numFmtId="0" fontId="8" fillId="4" borderId="0" xfId="0" applyFont="1" applyFill="1" applyBorder="1" applyAlignment="1">
      <alignment horizontal="center"/>
    </xf>
    <xf numFmtId="20" fontId="9" fillId="4" borderId="0" xfId="0" applyNumberFormat="1" applyFont="1" applyFill="1" applyBorder="1" applyAlignment="1">
      <alignment horizontal="left"/>
    </xf>
    <xf numFmtId="0" fontId="9" fillId="4" borderId="0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16" fillId="4" borderId="0" xfId="0" applyFont="1" applyFill="1" applyBorder="1" applyAlignment="1">
      <alignment/>
    </xf>
    <xf numFmtId="0" fontId="14" fillId="4" borderId="0" xfId="15" applyFont="1" applyFill="1" applyBorder="1" applyAlignment="1">
      <alignment/>
    </xf>
    <xf numFmtId="1" fontId="9" fillId="4" borderId="0" xfId="0" applyNumberFormat="1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2" fontId="9" fillId="4" borderId="0" xfId="0" applyNumberFormat="1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1" fontId="9" fillId="4" borderId="0" xfId="0" applyNumberFormat="1" applyFont="1" applyFill="1" applyBorder="1" applyAlignment="1" applyProtection="1">
      <alignment horizontal="center"/>
      <protection/>
    </xf>
    <xf numFmtId="0" fontId="9" fillId="4" borderId="0" xfId="0" applyFont="1" applyFill="1" applyBorder="1" applyAlignment="1">
      <alignment horizontal="right"/>
    </xf>
    <xf numFmtId="2" fontId="9" fillId="4" borderId="0" xfId="0" applyNumberFormat="1" applyFont="1" applyFill="1" applyBorder="1" applyAlignment="1">
      <alignment horizontal="right"/>
    </xf>
    <xf numFmtId="182" fontId="9" fillId="4" borderId="0" xfId="0" applyNumberFormat="1" applyFont="1" applyFill="1" applyBorder="1" applyAlignment="1" applyProtection="1">
      <alignment horizontal="center"/>
      <protection locked="0"/>
    </xf>
    <xf numFmtId="2" fontId="9" fillId="4" borderId="0" xfId="0" applyNumberFormat="1" applyFont="1" applyFill="1" applyBorder="1" applyAlignment="1">
      <alignment horizontal="left"/>
    </xf>
    <xf numFmtId="0" fontId="9" fillId="4" borderId="0" xfId="0" applyNumberFormat="1" applyFont="1" applyFill="1" applyBorder="1" applyAlignment="1" applyProtection="1">
      <alignment horizontal="left"/>
      <protection/>
    </xf>
    <xf numFmtId="0" fontId="9" fillId="4" borderId="0" xfId="0" applyFont="1" applyFill="1" applyBorder="1" applyAlignment="1" applyProtection="1">
      <alignment/>
      <protection hidden="1"/>
    </xf>
    <xf numFmtId="0" fontId="9" fillId="4" borderId="0" xfId="0" applyFont="1" applyFill="1" applyBorder="1" applyAlignment="1" applyProtection="1">
      <alignment/>
      <protection/>
    </xf>
    <xf numFmtId="0" fontId="9" fillId="4" borderId="0" xfId="0" applyFont="1" applyFill="1" applyBorder="1" applyAlignment="1" applyProtection="1">
      <alignment horizontal="right"/>
      <protection/>
    </xf>
    <xf numFmtId="0" fontId="9" fillId="4" borderId="0" xfId="0" applyNumberFormat="1" applyFont="1" applyFill="1" applyBorder="1" applyAlignment="1">
      <alignment horizontal="left"/>
    </xf>
    <xf numFmtId="1" fontId="11" fillId="2" borderId="0" xfId="0" applyNumberFormat="1" applyFont="1" applyFill="1" applyBorder="1" applyAlignment="1">
      <alignment horizontal="centerContinuous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Conconi Test Results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0535"/>
          <c:w val="0.968"/>
          <c:h val="0.890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'Conconi Test'!$E$11</c:f>
              <c:strCache>
                <c:ptCount val="1"/>
                <c:pt idx="0">
                  <c:v>109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3175">
                <a:solidFill>
                  <a:srgbClr val="3366FF"/>
                </a:solidFill>
              </a:ln>
            </c:spPr>
            <c:trendlineType val="log"/>
            <c:dispEq val="0"/>
            <c:dispRSqr val="0"/>
          </c:trendline>
          <c:xVal>
            <c:numRef>
              <c:f>'Conconi Test'!$G$11:$G$29</c:f>
              <c:numCache/>
            </c:numRef>
          </c:xVal>
          <c:yVal>
            <c:numRef>
              <c:f>'Conconi Test'!$E$11:$E$29</c:f>
              <c:numCache/>
            </c:numRef>
          </c:yVal>
          <c:smooth val="1"/>
        </c:ser>
        <c:axId val="5359130"/>
        <c:axId val="48232171"/>
      </c:scatterChart>
      <c:valAx>
        <c:axId val="5359130"/>
        <c:scaling>
          <c:orientation val="minMax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Speed (km/h)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8232171"/>
        <c:crossesAt val="0"/>
        <c:crossBetween val="midCat"/>
        <c:dispUnits/>
      </c:valAx>
      <c:valAx>
        <c:axId val="48232171"/>
        <c:scaling>
          <c:orientation val="minMax"/>
          <c:max val="209"/>
          <c:min val="1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Pulse (bpm)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59130"/>
        <c:crosses val="autoZero"/>
        <c:crossBetween val="midCat"/>
        <c:dispUnits/>
        <c:majorUnit val="1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56</xdr:row>
      <xdr:rowOff>57150</xdr:rowOff>
    </xdr:from>
    <xdr:to>
      <xdr:col>15</xdr:col>
      <xdr:colOff>428625</xdr:colOff>
      <xdr:row>90</xdr:row>
      <xdr:rowOff>85725</xdr:rowOff>
    </xdr:to>
    <xdr:graphicFrame>
      <xdr:nvGraphicFramePr>
        <xdr:cNvPr id="1" name="Chart 1"/>
        <xdr:cNvGraphicFramePr/>
      </xdr:nvGraphicFramePr>
      <xdr:xfrm>
        <a:off x="200025" y="10544175"/>
        <a:ext cx="837247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rtalfitnes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="75" zoomScaleNormal="75" workbookViewId="0" topLeftCell="A1">
      <selection activeCell="P41" sqref="P41"/>
    </sheetView>
  </sheetViews>
  <sheetFormatPr defaultColWidth="11.421875" defaultRowHeight="12.75"/>
  <cols>
    <col min="1" max="1" width="5.28125" style="12" customWidth="1"/>
    <col min="2" max="2" width="10.57421875" style="12" customWidth="1"/>
    <col min="3" max="3" width="11.00390625" style="12" customWidth="1"/>
    <col min="4" max="4" width="7.57421875" style="12" customWidth="1"/>
    <col min="5" max="5" width="8.421875" style="12" customWidth="1"/>
    <col min="6" max="6" width="3.8515625" style="12" customWidth="1"/>
    <col min="7" max="7" width="11.28125" style="12" customWidth="1"/>
    <col min="8" max="8" width="9.7109375" style="12" customWidth="1"/>
    <col min="9" max="9" width="7.00390625" style="12" customWidth="1"/>
    <col min="10" max="10" width="9.28125" style="12" customWidth="1"/>
    <col min="11" max="11" width="7.00390625" style="12" customWidth="1"/>
    <col min="12" max="12" width="8.00390625" style="12" customWidth="1"/>
    <col min="13" max="13" width="7.7109375" style="12" customWidth="1"/>
    <col min="14" max="14" width="9.140625" style="12" customWidth="1"/>
    <col min="15" max="15" width="6.28125" style="12" customWidth="1"/>
    <col min="16" max="16384" width="9.140625" style="12" customWidth="1"/>
  </cols>
  <sheetData>
    <row r="1" spans="1:2" ht="13.5" customHeight="1">
      <c r="A1" s="10"/>
      <c r="B1" s="11"/>
    </row>
    <row r="2" spans="1:8" ht="20.25" customHeight="1">
      <c r="A2" s="10"/>
      <c r="B2" s="11"/>
      <c r="C2" s="13"/>
      <c r="H2" s="14" t="s">
        <v>10</v>
      </c>
    </row>
    <row r="3" spans="1:8" ht="20.25" customHeight="1">
      <c r="A3" s="10"/>
      <c r="B3" s="11"/>
      <c r="C3" s="13"/>
      <c r="H3" s="15" t="s">
        <v>25</v>
      </c>
    </row>
    <row r="4" spans="1:8" ht="20.25" customHeight="1">
      <c r="A4" s="10"/>
      <c r="B4" s="11"/>
      <c r="C4" s="13"/>
      <c r="H4" s="15"/>
    </row>
    <row r="5" spans="1:8" ht="20.25" customHeight="1">
      <c r="A5" s="10"/>
      <c r="B5" s="11"/>
      <c r="C5" s="13"/>
      <c r="H5" s="15" t="s">
        <v>26</v>
      </c>
    </row>
    <row r="7" ht="15">
      <c r="B7" s="12" t="s">
        <v>11</v>
      </c>
    </row>
    <row r="9" spans="2:7" ht="15">
      <c r="B9" s="10" t="s">
        <v>12</v>
      </c>
      <c r="C9" s="10" t="s">
        <v>13</v>
      </c>
      <c r="E9" s="10" t="s">
        <v>14</v>
      </c>
      <c r="G9" s="10" t="s">
        <v>15</v>
      </c>
    </row>
    <row r="10" spans="2:7" ht="15">
      <c r="B10" s="10" t="s">
        <v>16</v>
      </c>
      <c r="C10" s="10" t="s">
        <v>17</v>
      </c>
      <c r="E10" s="10" t="s">
        <v>18</v>
      </c>
      <c r="G10" s="10" t="s">
        <v>0</v>
      </c>
    </row>
    <row r="11" spans="2:7" ht="15">
      <c r="B11" s="16">
        <v>0</v>
      </c>
      <c r="C11" s="30"/>
      <c r="E11" s="1">
        <v>109</v>
      </c>
      <c r="G11" s="17"/>
    </row>
    <row r="12" spans="2:7" ht="15">
      <c r="B12" s="16">
        <v>200</v>
      </c>
      <c r="C12" s="4">
        <v>63.3</v>
      </c>
      <c r="E12" s="2">
        <v>152</v>
      </c>
      <c r="G12" s="18">
        <f aca="true" t="shared" si="0" ref="G12:G29">3600/(C12*5)</f>
        <v>11.374407582938389</v>
      </c>
    </row>
    <row r="13" spans="2:7" ht="15">
      <c r="B13" s="16">
        <f aca="true" t="shared" si="1" ref="B13:B29">$B12+200</f>
        <v>400</v>
      </c>
      <c r="C13" s="4">
        <v>61.5</v>
      </c>
      <c r="E13" s="2">
        <v>160</v>
      </c>
      <c r="G13" s="18">
        <f t="shared" si="0"/>
        <v>11.707317073170731</v>
      </c>
    </row>
    <row r="14" spans="2:7" ht="15">
      <c r="B14" s="16">
        <f t="shared" si="1"/>
        <v>600</v>
      </c>
      <c r="C14" s="4">
        <v>58.1</v>
      </c>
      <c r="E14" s="2">
        <v>165</v>
      </c>
      <c r="G14" s="18">
        <f t="shared" si="0"/>
        <v>12.392426850258175</v>
      </c>
    </row>
    <row r="15" spans="2:7" ht="15">
      <c r="B15" s="16">
        <f t="shared" si="1"/>
        <v>800</v>
      </c>
      <c r="C15" s="4">
        <v>55.78</v>
      </c>
      <c r="E15" s="2">
        <v>172</v>
      </c>
      <c r="G15" s="18">
        <f t="shared" si="0"/>
        <v>12.907852276801723</v>
      </c>
    </row>
    <row r="16" spans="2:7" ht="15">
      <c r="B16" s="16">
        <f t="shared" si="1"/>
        <v>1000</v>
      </c>
      <c r="C16" s="4">
        <v>53.5</v>
      </c>
      <c r="E16" s="2">
        <v>175</v>
      </c>
      <c r="G16" s="18">
        <f t="shared" si="0"/>
        <v>13.457943925233645</v>
      </c>
    </row>
    <row r="17" spans="2:7" ht="15">
      <c r="B17" s="16">
        <f t="shared" si="1"/>
        <v>1200</v>
      </c>
      <c r="C17" s="4">
        <v>51.5</v>
      </c>
      <c r="E17" s="2">
        <v>180</v>
      </c>
      <c r="G17" s="18">
        <f t="shared" si="0"/>
        <v>13.980582524271844</v>
      </c>
    </row>
    <row r="18" spans="2:7" ht="15">
      <c r="B18" s="16">
        <f t="shared" si="1"/>
        <v>1400</v>
      </c>
      <c r="C18" s="4">
        <v>51.3</v>
      </c>
      <c r="E18" s="2">
        <v>182</v>
      </c>
      <c r="G18" s="18">
        <f t="shared" si="0"/>
        <v>14.035087719298245</v>
      </c>
    </row>
    <row r="19" spans="2:7" ht="15">
      <c r="B19" s="16">
        <f t="shared" si="1"/>
        <v>1600</v>
      </c>
      <c r="C19" s="4">
        <v>49.1</v>
      </c>
      <c r="E19" s="2">
        <v>183</v>
      </c>
      <c r="G19" s="18">
        <f t="shared" si="0"/>
        <v>14.663951120162933</v>
      </c>
    </row>
    <row r="20" spans="2:7" ht="15">
      <c r="B20" s="16">
        <f t="shared" si="1"/>
        <v>1800</v>
      </c>
      <c r="C20" s="4">
        <v>48.6</v>
      </c>
      <c r="E20" s="2">
        <v>189</v>
      </c>
      <c r="G20" s="18">
        <f t="shared" si="0"/>
        <v>14.814814814814815</v>
      </c>
    </row>
    <row r="21" spans="2:7" ht="15">
      <c r="B21" s="16">
        <f t="shared" si="1"/>
        <v>2000</v>
      </c>
      <c r="C21" s="4">
        <v>47.2</v>
      </c>
      <c r="E21" s="2">
        <v>191</v>
      </c>
      <c r="G21" s="18">
        <f t="shared" si="0"/>
        <v>15.254237288135593</v>
      </c>
    </row>
    <row r="22" spans="2:7" ht="15">
      <c r="B22" s="16">
        <f t="shared" si="1"/>
        <v>2200</v>
      </c>
      <c r="C22" s="4">
        <v>45.6</v>
      </c>
      <c r="E22" s="2">
        <v>193</v>
      </c>
      <c r="G22" s="18">
        <f t="shared" si="0"/>
        <v>15.789473684210526</v>
      </c>
    </row>
    <row r="23" spans="2:7" ht="15">
      <c r="B23" s="16">
        <f t="shared" si="1"/>
        <v>2400</v>
      </c>
      <c r="C23" s="4">
        <v>43.4</v>
      </c>
      <c r="E23" s="2">
        <v>197</v>
      </c>
      <c r="G23" s="18">
        <f t="shared" si="0"/>
        <v>16.589861751152075</v>
      </c>
    </row>
    <row r="24" spans="2:7" ht="15">
      <c r="B24" s="16">
        <f t="shared" si="1"/>
        <v>2600</v>
      </c>
      <c r="C24" s="4">
        <v>42.3</v>
      </c>
      <c r="E24" s="2">
        <v>201</v>
      </c>
      <c r="G24" s="18">
        <f t="shared" si="0"/>
        <v>17.02127659574468</v>
      </c>
    </row>
    <row r="25" spans="2:7" ht="15">
      <c r="B25" s="16">
        <f t="shared" si="1"/>
        <v>2800</v>
      </c>
      <c r="C25" s="4">
        <v>40.8</v>
      </c>
      <c r="E25" s="2">
        <v>204</v>
      </c>
      <c r="G25" s="18">
        <f t="shared" si="0"/>
        <v>17.647058823529413</v>
      </c>
    </row>
    <row r="26" spans="2:7" ht="15">
      <c r="B26" s="16">
        <f t="shared" si="1"/>
        <v>3000</v>
      </c>
      <c r="C26" s="5">
        <v>40.7</v>
      </c>
      <c r="E26" s="2">
        <v>206</v>
      </c>
      <c r="G26" s="18">
        <f t="shared" si="0"/>
        <v>17.69041769041769</v>
      </c>
    </row>
    <row r="27" spans="2:7" ht="15">
      <c r="B27" s="16">
        <f t="shared" si="1"/>
        <v>3200</v>
      </c>
      <c r="C27" s="5">
        <v>37.8</v>
      </c>
      <c r="E27" s="2">
        <v>207</v>
      </c>
      <c r="G27" s="18">
        <f t="shared" si="0"/>
        <v>19.047619047619047</v>
      </c>
    </row>
    <row r="28" spans="2:7" ht="15">
      <c r="B28" s="16">
        <f t="shared" si="1"/>
        <v>3400</v>
      </c>
      <c r="C28" s="1"/>
      <c r="D28" s="19"/>
      <c r="E28" s="3"/>
      <c r="G28" s="18" t="e">
        <f t="shared" si="0"/>
        <v>#DIV/0!</v>
      </c>
    </row>
    <row r="29" spans="2:7" ht="15">
      <c r="B29" s="16">
        <f t="shared" si="1"/>
        <v>3600</v>
      </c>
      <c r="C29" s="3"/>
      <c r="D29" s="19"/>
      <c r="E29" s="3"/>
      <c r="G29" s="18" t="e">
        <f t="shared" si="0"/>
        <v>#DIV/0!</v>
      </c>
    </row>
    <row r="32" spans="4:8" ht="15">
      <c r="D32" s="20"/>
      <c r="F32" s="21" t="s">
        <v>6</v>
      </c>
      <c r="G32" s="6">
        <v>204</v>
      </c>
      <c r="H32" s="12" t="s">
        <v>7</v>
      </c>
    </row>
    <row r="36" ht="15">
      <c r="B36" s="12" t="s">
        <v>9</v>
      </c>
    </row>
    <row r="38" spans="3:9" ht="15">
      <c r="C38" s="21" t="s">
        <v>8</v>
      </c>
      <c r="D38" s="6">
        <v>165</v>
      </c>
      <c r="E38" s="12" t="s">
        <v>7</v>
      </c>
      <c r="G38" s="21" t="s">
        <v>19</v>
      </c>
      <c r="H38" s="6">
        <v>206</v>
      </c>
      <c r="I38" s="12" t="s">
        <v>7</v>
      </c>
    </row>
    <row r="41" spans="3:4" ht="15">
      <c r="C41" s="21"/>
      <c r="D41" s="16"/>
    </row>
    <row r="42" ht="15">
      <c r="B42" s="12" t="s">
        <v>20</v>
      </c>
    </row>
    <row r="44" spans="3:9" ht="15">
      <c r="C44" s="22" t="s">
        <v>21</v>
      </c>
      <c r="D44" s="7">
        <v>13.99</v>
      </c>
      <c r="E44" s="12" t="s">
        <v>1</v>
      </c>
      <c r="G44" s="22" t="s">
        <v>22</v>
      </c>
      <c r="H44" s="6">
        <v>182</v>
      </c>
      <c r="I44" s="12" t="s">
        <v>7</v>
      </c>
    </row>
    <row r="47" ht="15">
      <c r="A47" s="24"/>
    </row>
    <row r="48" spans="1:2" ht="15">
      <c r="A48" s="24"/>
      <c r="B48" s="12" t="s">
        <v>2</v>
      </c>
    </row>
    <row r="49" spans="1:4" ht="15">
      <c r="A49" s="24"/>
      <c r="D49" s="23"/>
    </row>
    <row r="50" spans="1:5" ht="15">
      <c r="A50" s="24"/>
      <c r="C50" s="21" t="s">
        <v>23</v>
      </c>
      <c r="D50" s="8">
        <f>(2.917*D44)+(0.000617*POWER(D44,3))</f>
        <v>42.498252630783</v>
      </c>
      <c r="E50" s="25" t="s">
        <v>5</v>
      </c>
    </row>
    <row r="51" spans="1:8" ht="15">
      <c r="A51" s="24"/>
      <c r="D51" s="26"/>
      <c r="E51" s="27"/>
      <c r="F51" s="27"/>
      <c r="H51" s="27"/>
    </row>
    <row r="52" spans="1:8" ht="15">
      <c r="A52" s="24"/>
      <c r="C52" s="28" t="s">
        <v>3</v>
      </c>
      <c r="D52" s="8">
        <f>((G32*16.55)+(H38*36.07)-(D38*52.62))/(H38-D38)</f>
        <v>51.812682926829304</v>
      </c>
      <c r="E52" s="29" t="s">
        <v>5</v>
      </c>
      <c r="H52" s="27"/>
    </row>
    <row r="53" spans="1:4" ht="15">
      <c r="A53" s="24"/>
      <c r="D53" s="26"/>
    </row>
    <row r="54" spans="1:5" ht="15">
      <c r="A54" s="24"/>
      <c r="C54" s="21" t="s">
        <v>24</v>
      </c>
      <c r="D54" s="9">
        <f>D50/D52*100</f>
        <v>82.02287592557155</v>
      </c>
      <c r="E54" s="27" t="s">
        <v>4</v>
      </c>
    </row>
  </sheetData>
  <sheetProtection password="E523" sheet="1" objects="1" scenarios="1"/>
  <hyperlinks>
    <hyperlink ref="H3" r:id="rId1" display="Publicado en www.portalfitness.com"/>
  </hyperlinks>
  <printOptions/>
  <pageMargins left="0.75" right="0.75" top="1" bottom="1" header="0.5" footer="0.5"/>
  <pageSetup horizontalDpi="300" verticalDpi="300" orientation="landscape" paperSize="9" r:id="rId3"/>
  <headerFooter alignWithMargins="0">
    <oddFooter>&amp;L© Sports Coach 2001                                  &amp;CPage &amp;P&amp;RVersion 1.0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Mariano</cp:lastModifiedBy>
  <cp:lastPrinted>2001-06-06T13:41:54Z</cp:lastPrinted>
  <dcterms:created xsi:type="dcterms:W3CDTF">1999-02-07T17:50:18Z</dcterms:created>
  <dcterms:modified xsi:type="dcterms:W3CDTF">2004-07-29T15:15:42Z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